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<sst xmlns="http://schemas.openxmlformats.org/spreadsheetml/2006/main" count="616" uniqueCount="249">
  <si>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</si>
  <si>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</si>
  <si>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</si>
  <si>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</si>
  <si>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</si>
  <si>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</si>
  <si>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</si>
  <si>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</si>
  <si>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</si>
  <si>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</si>
  <si>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</si>
  <si>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</si>
  <si>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</si>
  <si>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</si>
  <si>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</si>
  <si>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</si>
  <si>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</si>
  <si>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</si>
  <si>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</si>
  <si>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</si>
  <si>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</si>
  <si>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</si>
  <si>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</si>
  <si>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</si>
  <si>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</si>
  <si>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</si>
  <si>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</si>
  <si>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</si>
  <si>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</si>
  <si>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</si>
  <si>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</si>
  <si>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</si>
  <si>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</si>
  <si>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</si>
  <si>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</si>
  <si>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</si>
  <si>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</si>
  <si>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</si>
  <si>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</si>
  <si>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</si>
  <si>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</si>
  <si>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</si>
  <si>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</si>
  <si>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</si>
  <si>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</si>
  <si>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</si>
  <si>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</si>
  <si>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</si>
  <si>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</si>
  <si>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</si>
  <si>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</si>
  <si>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</si>
  <si>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</si>
  <si>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</si>
  <si>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</si>
  <si>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</si>
  <si>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</si>
  <si>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</si>
  <si>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</si>
  <si>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</si>
  <si>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</si>
  <si>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</si>
  <si>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</si>
  <si>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</si>
  <si>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</si>
  <si>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</si>
  <si>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</si>
  <si>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</si>
  <si>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</si>
  <si>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</si>
  <si>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</si>
  <si>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</si>
  <si>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del Numero delle Imprese Creditrici - Elenco Fatture da Pagare Anno 2023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</si>
  <si>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</si>
  <si>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</si>
  <si>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</si>
  <si>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</si>
  <si>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</si>
  <si>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</si>
  <si>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</si>
  <si>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</si>
  <si>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</si>
  <si>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</si>
  <si>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</si>
  <si>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</si>
  <si>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</si>
  <si>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</si>
  <si>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</si>
  <si>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</si>
  <si>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</si>
  <si>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</si>
  <si>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</si>
  <si>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</si>
  <si>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</si>
  <si>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</si>
  <si>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</si>
  <si>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</si>
  <si>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</si>
  <si>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</si>
  <si>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</si>
  <si>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</si>
  <si>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</si>
  <si>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</si>
  <si>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</si>
  <si>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</si>
  <si>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</si>
  <si>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</si>
  <si>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</si>
  <si>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</si>
  <si>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</si>
  <si>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</si>
  <si>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</si>
  <si>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</si>
  <si>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</si>
  <si>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Baldissero d'Alba</t>
  </si>
  <si>
    <t>20/12/2023</t>
  </si>
  <si>
    <t>1409E</t>
  </si>
  <si>
    <t>18/12/2023</t>
  </si>
  <si>
    <t>Ordinativo Numero 63 - 1 - Servizio Finanziario</t>
  </si>
  <si>
    <t>NO</t>
  </si>
  <si>
    <t>Z363D0C0CB</t>
  </si>
  <si>
    <t>2023</t>
  </si>
  <si>
    <t>3893</t>
  </si>
  <si>
    <t>19/12/2023</t>
  </si>
  <si>
    <t>ASSOCIAZIONE NAZIONALE UFFICIALI DI STATO CIVILE E</t>
  </si>
  <si>
    <t>01897431209</t>
  </si>
  <si>
    <t>1</t>
  </si>
  <si>
    <t>Servizio Finanziario</t>
  </si>
  <si>
    <t>1010203</t>
  </si>
  <si>
    <t/>
  </si>
  <si>
    <t>17/02/2024</t>
  </si>
  <si>
    <t>27/12/2023</t>
  </si>
  <si>
    <t>9PA</t>
  </si>
  <si>
    <t>21/12/2023</t>
  </si>
  <si>
    <t>Ordinativo Numero 82 - 1 - Servizio Finanziario</t>
  </si>
  <si>
    <t>SI</t>
  </si>
  <si>
    <t>ZB53DD83A1</t>
  </si>
  <si>
    <t>3958</t>
  </si>
  <si>
    <t>AUTORIPARAZIONI B.D.A.  s.n.c.</t>
  </si>
  <si>
    <t>03263410049</t>
  </si>
  <si>
    <t>1040503</t>
  </si>
  <si>
    <t>19/02/2024</t>
  </si>
  <si>
    <t>F-6035/PM02/2023</t>
  </si>
  <si>
    <t>14/12/2023</t>
  </si>
  <si>
    <t>DETERMINA N°76 DEL 12.12.2023 CIG: Z853DB6347 PER LA SORVEGLIANZA SANITARIA  EFFETTUATA NELL'ANNO 2023 COMPRESA DI SOPRALLUOGO, RIMBORSO CHILOMETRICO TRASFERTA PERSONALE MEDICO E PARAMEDICO, VISITE ME DICHE ESAMI STRUMENTALI PER ALASIA D., AMATO S., BAZZO</t>
  </si>
  <si>
    <t>Z853DB6347</t>
  </si>
  <si>
    <t>3957</t>
  </si>
  <si>
    <t>BIOS S.R.L.</t>
  </si>
  <si>
    <t>00970230041</t>
  </si>
  <si>
    <t>000113/23/PA</t>
  </si>
  <si>
    <t>22/12/2023</t>
  </si>
  <si>
    <t>Ordinativo Numero 81 - 1 - Servizio Finanziario</t>
  </si>
  <si>
    <t>ZBA3DD87EB</t>
  </si>
  <si>
    <t>3970</t>
  </si>
  <si>
    <t>CLAUDIO ELEVATORI S.A.S.</t>
  </si>
  <si>
    <t>00677430043</t>
  </si>
  <si>
    <t>1040203</t>
  </si>
  <si>
    <t>25/02/2024</t>
  </si>
  <si>
    <t>0001181/B</t>
  </si>
  <si>
    <t>ZE53CA83B7</t>
  </si>
  <si>
    <t>3873</t>
  </si>
  <si>
    <t>15/12/2023</t>
  </si>
  <si>
    <t>COOPERATIVA COESIONI SOCIALI SOC.COOP.SOC.</t>
  </si>
  <si>
    <t>02531620041</t>
  </si>
  <si>
    <t>1100405</t>
  </si>
  <si>
    <t>12/02/2024</t>
  </si>
  <si>
    <t>0001180/B</t>
  </si>
  <si>
    <t>SERVIZIO ASSISTENZA PER L’AUTONOMIA AGLI ALUNNI P.H.  - PROVVEDIMENTI</t>
  </si>
  <si>
    <t>Z453CBF172</t>
  </si>
  <si>
    <t>3874</t>
  </si>
  <si>
    <t>E/66</t>
  </si>
  <si>
    <t>Ordinativo Numero 74 - 1 - Servizio Finanziario</t>
  </si>
  <si>
    <t>Z893DA751F</t>
  </si>
  <si>
    <t>3969</t>
  </si>
  <si>
    <t>FARMACIA BALDISSERO DEL DOTT. CAVALLERO GIUSEPPE</t>
  </si>
  <si>
    <t>09066720013</t>
  </si>
  <si>
    <t>4/PA</t>
  </si>
  <si>
    <t>Ordinativo Numero 77 - 1 - Servizio Finanziario</t>
  </si>
  <si>
    <t>ZC63DD7A7C</t>
  </si>
  <si>
    <t>3925</t>
  </si>
  <si>
    <t>FERRAMENTA M.R. DI RONCO MARIA</t>
  </si>
  <si>
    <t>03068500044</t>
  </si>
  <si>
    <t>RNCMRA59T42C504L</t>
  </si>
  <si>
    <t>1010502</t>
  </si>
  <si>
    <t>18/02/2024</t>
  </si>
  <si>
    <t>400</t>
  </si>
  <si>
    <t>23/12/2023</t>
  </si>
  <si>
    <t>FATTURA IMMEDIATA SP ENTI PUBBLICI</t>
  </si>
  <si>
    <t>Z9E3A50857</t>
  </si>
  <si>
    <t>3968</t>
  </si>
  <si>
    <t>MACPAL SAS di GALLO ALESSANDRO &amp; C.</t>
  </si>
  <si>
    <t>03151840042</t>
  </si>
  <si>
    <t>21/02/2024</t>
  </si>
  <si>
    <t>5434</t>
  </si>
  <si>
    <t>12/12/2023</t>
  </si>
  <si>
    <t>SPESE PER GESTIONE RACCOLTA DIFFERENZIATA E SMALTIMENTO RIFIUTI ANNO 2023</t>
  </si>
  <si>
    <t>3872</t>
  </si>
  <si>
    <t>S.T.R. SOCIETA' TRATTAMENTO RIFIUTI S.R.L.</t>
  </si>
  <si>
    <t>02996810046</t>
  </si>
  <si>
    <t>1090505</t>
  </si>
  <si>
    <t>5542</t>
  </si>
  <si>
    <t>SPESE PER SERVIZIO DI RACCOLTA E TRASPORTO RSU ANNO 2023</t>
  </si>
  <si>
    <t>3912</t>
  </si>
  <si>
    <t>1090503</t>
  </si>
  <si>
    <t>5488</t>
  </si>
  <si>
    <t>3871</t>
  </si>
  <si>
    <t>5639</t>
  </si>
  <si>
    <t>3966</t>
  </si>
  <si>
    <t>20/02/2024</t>
  </si>
  <si>
    <t>5584</t>
  </si>
  <si>
    <t>3951</t>
  </si>
  <si>
    <t>29/12/2023</t>
  </si>
  <si>
    <t>5696</t>
  </si>
  <si>
    <t>3972</t>
  </si>
  <si>
    <t>5752</t>
  </si>
  <si>
    <t>28/12/2023</t>
  </si>
  <si>
    <t>3973</t>
  </si>
  <si>
    <t>26/02/2024</t>
  </si>
  <si>
    <t>42/002</t>
  </si>
  <si>
    <t>CODICE 09.02.1 VOCE BIL. 3660 CAP. 10 ART. 1 IMPEGNO N. 239 CODICE CIG: ZAC3DD832A</t>
  </si>
  <si>
    <t>ZAC3DD832A</t>
  </si>
  <si>
    <t>3967</t>
  </si>
  <si>
    <t>SACCHETTO GIUSEPPE</t>
  </si>
  <si>
    <t>01473920054</t>
  </si>
  <si>
    <t>SCCGPP65C22H811Y</t>
  </si>
  <si>
    <t>1090603</t>
  </si>
  <si>
    <t>1003</t>
  </si>
  <si>
    <t>Z823D2FE43</t>
  </si>
  <si>
    <t>3955</t>
  </si>
  <si>
    <t>SDS  S.R.L.</t>
  </si>
  <si>
    <t>02784740041</t>
  </si>
  <si>
    <t>4</t>
  </si>
  <si>
    <t>Servizio Tecnico</t>
  </si>
  <si>
    <t>1010503</t>
  </si>
  <si>
    <t>1004</t>
  </si>
  <si>
    <t>3956</t>
  </si>
  <si>
    <t>147/A</t>
  </si>
  <si>
    <t>PREDISPOSIZIONE CONTATORE PER MANIFESTAZIONE</t>
  </si>
  <si>
    <t>Z513DB64F3</t>
  </si>
  <si>
    <t>3947</t>
  </si>
  <si>
    <t>SOGETE S.R.L.</t>
  </si>
  <si>
    <t>00773270046</t>
  </si>
  <si>
    <t>1080203</t>
  </si>
  <si>
    <t>146/A</t>
  </si>
  <si>
    <t>MANUTENZIONE STRAORDINARIA IMPIANTI DI ILLUMINAZIONE PUBBLICA</t>
  </si>
  <si>
    <t>Z573DB649B</t>
  </si>
  <si>
    <t>3946</t>
  </si>
  <si>
    <t>2080101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</si>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</sst>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right" vertical="center"/>
      <protection/>
    </xf>
    <xf numFmtId="4" fontId="1" fillId="28" borderId="21" xfId="0" applyNumberFormat="1" applyFont="1" applyFill="1" applyBorder="1" applyAlignment="1">
      <alignment/>
    </xf>
    <xf numFmtId="1" fontId="1" fillId="28" borderId="21" xfId="0" applyNumberFormat="1" applyFont="1" applyFill="1" applyBorder="1" applyAlignment="1">
      <alignment/>
    </xf>
    <xf numFmtId="1" fontId="1" fillId="28" borderId="14" xfId="0" applyNumberFormat="1" applyFont="1" applyFill="1" applyBorder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9" borderId="22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0" borderId="22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 applyProtection="1">
      <alignment/>
      <protection/>
    </xf>
    <xf numFmtId="0" fontId="0" fillId="30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9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17" fillId="30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7"/>
    </row>
    <row r="3" spans="1:13" s="90" customFormat="1" ht="22.5" customHeight="1">
      <c r="A3" s="273" t="s">
        <v>103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79"/>
      <c r="D4" s="179"/>
      <c r="E4" s="140"/>
      <c r="F4" s="179"/>
      <c r="J4" s="178"/>
      <c r="K4" s="165"/>
      <c r="L4" s="165"/>
      <c r="M4" s="164"/>
    </row>
    <row r="5" spans="1:15" s="90" customFormat="1" ht="32.25" customHeight="1">
      <c r="A5" s="268" t="s">
        <v>102</v>
      </c>
      <c r="B5" s="269"/>
      <c r="C5" s="186" t="s">
        <v>101</v>
      </c>
      <c r="D5" s="185"/>
      <c r="E5" s="184" t="str">
        <f>IF(OR(L13="SI",L15="SI"),"SI","NO")</f>
        <v>SI</v>
      </c>
      <c r="F5" s="161"/>
      <c r="G5" s="161"/>
      <c r="H5" s="161"/>
      <c r="I5" s="161"/>
      <c r="J5" s="161"/>
      <c r="K5" s="161"/>
      <c r="L5" s="161"/>
      <c r="M5" s="159"/>
      <c r="N5" s="254" t="s">
        <v>100</v>
      </c>
      <c r="O5" s="255"/>
    </row>
    <row r="6" spans="1:13" s="90" customFormat="1" ht="22.5" customHeight="1">
      <c r="A6" s="98"/>
      <c r="B6" s="101"/>
      <c r="C6" s="102"/>
      <c r="D6" s="179"/>
      <c r="E6" s="183"/>
      <c r="F6" s="179"/>
      <c r="J6" s="178"/>
      <c r="K6" s="165"/>
      <c r="L6" s="165"/>
      <c r="M6" s="164"/>
    </row>
    <row r="7" spans="1:16" s="90" customFormat="1" ht="22.5" customHeight="1">
      <c r="A7" s="258" t="s">
        <v>99</v>
      </c>
      <c r="B7" s="277"/>
      <c r="C7" s="163">
        <f>Debiti!G6</f>
        <v>12</v>
      </c>
      <c r="D7" s="161"/>
      <c r="E7" s="263" t="s">
        <v>113</v>
      </c>
      <c r="F7" s="264"/>
      <c r="G7" s="264"/>
      <c r="H7" s="97"/>
      <c r="I7" s="182"/>
      <c r="J7" s="181"/>
      <c r="K7" s="97"/>
      <c r="L7" s="172"/>
      <c r="M7" s="180"/>
      <c r="N7" s="254" t="s">
        <v>98</v>
      </c>
      <c r="O7" s="255"/>
      <c r="P7" s="255"/>
    </row>
    <row r="8" spans="1:13" s="90" customFormat="1" ht="22.5" customHeight="1">
      <c r="A8" s="98"/>
      <c r="B8" s="101"/>
      <c r="C8" s="102"/>
      <c r="D8" s="179"/>
      <c r="E8" s="140"/>
      <c r="F8" s="102"/>
      <c r="G8" s="99"/>
      <c r="J8" s="178"/>
      <c r="K8" s="165"/>
      <c r="L8" s="165"/>
      <c r="M8" s="164"/>
    </row>
    <row r="9" spans="1:13" s="90" customFormat="1" ht="22.5" customHeight="1">
      <c r="A9" s="270" t="s">
        <v>97</v>
      </c>
      <c r="B9" s="276"/>
      <c r="C9" s="173">
        <f>ElencoFatture!O6</f>
        <v>0</v>
      </c>
      <c r="D9" s="174"/>
      <c r="E9" s="270" t="s">
        <v>91</v>
      </c>
      <c r="F9" s="271" t="s">
        <v>96</v>
      </c>
      <c r="G9" s="177">
        <f>C9/100*5</f>
        <v>0</v>
      </c>
      <c r="J9" s="161"/>
      <c r="L9" s="161"/>
      <c r="M9" s="159"/>
    </row>
    <row r="10" spans="1:13" s="90" customFormat="1" ht="22.5" customHeight="1">
      <c r="A10" s="270" t="s">
        <v>95</v>
      </c>
      <c r="B10" s="271"/>
      <c r="C10" s="173">
        <f>ElencoFatture!O7</f>
        <v>0</v>
      </c>
      <c r="D10" s="174"/>
      <c r="E10" s="176"/>
      <c r="F10" s="176"/>
      <c r="G10" s="175"/>
      <c r="H10" s="161"/>
      <c r="I10" s="161"/>
      <c r="J10" s="161"/>
      <c r="K10" s="161"/>
      <c r="L10" s="161"/>
      <c r="M10" s="159"/>
    </row>
    <row r="11" spans="1:16" s="90" customFormat="1" ht="22.5" customHeight="1">
      <c r="A11" s="270" t="s">
        <v>94</v>
      </c>
      <c r="B11" s="272"/>
      <c r="C11" s="173">
        <f>ElencoFatture!O8</f>
        <v>0</v>
      </c>
      <c r="D11" s="174"/>
      <c r="E11" s="270" t="s">
        <v>91</v>
      </c>
      <c r="F11" s="276"/>
      <c r="G11" s="173">
        <f>C11/100*5</f>
        <v>0</v>
      </c>
      <c r="H11" s="161"/>
      <c r="I11" s="262"/>
      <c r="J11" s="262"/>
      <c r="K11" s="97"/>
      <c r="L11" s="172"/>
      <c r="M11" s="159"/>
      <c r="N11" s="254" t="s">
        <v>93</v>
      </c>
      <c r="O11" s="255"/>
      <c r="P11" s="255"/>
    </row>
    <row r="12" spans="1:13" s="90" customFormat="1" ht="22.5" customHeight="1">
      <c r="A12" s="170"/>
      <c r="B12" s="169"/>
      <c r="C12" s="167"/>
      <c r="D12" s="130"/>
      <c r="E12" s="168"/>
      <c r="F12" s="167"/>
      <c r="G12" s="166"/>
      <c r="I12" s="99"/>
      <c r="J12" s="101"/>
      <c r="K12" s="165"/>
      <c r="L12" s="100"/>
      <c r="M12" s="164"/>
    </row>
    <row r="13" spans="1:15" s="90" customFormat="1" ht="22.5" customHeight="1">
      <c r="A13" s="258" t="s">
        <v>92</v>
      </c>
      <c r="B13" s="259"/>
      <c r="C13" s="163">
        <f>C11</f>
        <v>0</v>
      </c>
      <c r="D13" s="171"/>
      <c r="E13" s="258" t="s">
        <v>91</v>
      </c>
      <c r="F13" s="259"/>
      <c r="G13" s="162">
        <f>C13/100*5</f>
        <v>0</v>
      </c>
      <c r="H13" s="161"/>
      <c r="I13" s="260" t="s">
        <v>90</v>
      </c>
      <c r="J13" s="261"/>
      <c r="L13" s="160" t="str">
        <f>IF(ROUND(C7,2)&lt;=ROUND(G13,2),"SI","NO")</f>
        <v>NO</v>
      </c>
      <c r="M13" s="159"/>
      <c r="N13" s="256" t="s">
        <v>89</v>
      </c>
      <c r="O13" s="257"/>
    </row>
    <row r="14" spans="1:13" s="90" customFormat="1" ht="22.5" customHeight="1">
      <c r="A14" s="170"/>
      <c r="B14" s="169"/>
      <c r="C14" s="167"/>
      <c r="D14" s="130"/>
      <c r="E14" s="168"/>
      <c r="F14" s="167"/>
      <c r="G14" s="166"/>
      <c r="I14" s="99"/>
      <c r="J14" s="101"/>
      <c r="K14" s="165"/>
      <c r="L14" s="100"/>
      <c r="M14" s="164"/>
    </row>
    <row r="15" spans="1:15" s="90" customFormat="1" ht="22.5" customHeight="1">
      <c r="A15" s="258" t="s">
        <v>88</v>
      </c>
      <c r="B15" s="277"/>
      <c r="C15" s="163">
        <v>0</v>
      </c>
      <c r="D15" s="97"/>
      <c r="E15" s="258" t="s">
        <v>87</v>
      </c>
      <c r="F15" s="259"/>
      <c r="G15" s="162">
        <f>IF(OR(C15=0,C15="0,00"),0,C7/C15)</f>
        <v>0</v>
      </c>
      <c r="H15" s="161"/>
      <c r="I15" s="260" t="s">
        <v>86</v>
      </c>
      <c r="J15" s="261"/>
      <c r="L15" s="160" t="str">
        <f>IF(G15&lt;=0.9,"SI","NO")</f>
        <v>SI</v>
      </c>
      <c r="M15" s="159"/>
      <c r="N15" s="256" t="s">
        <v>85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8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82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7" t="s">
        <v>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">
      <c r="A22" s="278" t="s">
        <v>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6" t="s">
        <v>76</v>
      </c>
      <c r="B26" s="153"/>
      <c r="C26" s="155"/>
      <c r="D26" s="155"/>
      <c r="E26" s="155"/>
      <c r="F26" s="155"/>
      <c r="G26" s="153"/>
      <c r="H26" s="153"/>
      <c r="I26" s="153"/>
      <c r="J26" s="153"/>
      <c r="K26" s="154"/>
      <c r="L26" s="154"/>
      <c r="M26" s="153"/>
    </row>
    <row r="27" ht="15">
      <c r="A27" s="152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73</v>
      </c>
      <c r="B5" s="281"/>
      <c r="C5" s="281"/>
      <c r="D5" s="281"/>
      <c r="E5" s="281"/>
      <c r="F5" s="282"/>
      <c r="G5" s="211">
        <f>(G34)</f>
        <v>19062.67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74</v>
      </c>
      <c r="B6" s="281"/>
      <c r="C6" s="281"/>
      <c r="D6" s="281"/>
      <c r="E6" s="281"/>
      <c r="F6" s="281"/>
      <c r="G6" s="213">
        <f>(AC34)</f>
        <v>12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206">
        <v>2023</v>
      </c>
      <c r="B11" s="206">
        <v>434</v>
      </c>
      <c r="C11" s="206" t="s">
        <v>115</v>
      </c>
      <c r="D11" s="207" t="s">
        <v>116</v>
      </c>
      <c r="E11" s="207" t="s">
        <v>117</v>
      </c>
      <c r="F11" s="207" t="s">
        <v>118</v>
      </c>
      <c r="G11" s="208">
        <v>100</v>
      </c>
      <c r="H11" s="208">
        <v>0</v>
      </c>
      <c r="I11" s="206" t="s">
        <v>119</v>
      </c>
      <c r="J11" s="208">
        <f aca="true" t="shared" si="0" ref="J11:J32">IF(I11="SI",G11-H11,G11)</f>
        <v>100</v>
      </c>
      <c r="K11" s="206" t="s">
        <v>120</v>
      </c>
      <c r="L11" s="206" t="s">
        <v>121</v>
      </c>
      <c r="M11" s="206" t="s">
        <v>122</v>
      </c>
      <c r="N11" s="206" t="s">
        <v>123</v>
      </c>
      <c r="O11" s="207" t="s">
        <v>124</v>
      </c>
      <c r="P11" s="206" t="s">
        <v>125</v>
      </c>
      <c r="Q11" s="206"/>
      <c r="R11" s="206" t="s">
        <v>126</v>
      </c>
      <c r="S11" s="206" t="s">
        <v>127</v>
      </c>
      <c r="T11" s="107" t="s">
        <v>128</v>
      </c>
      <c r="U11" s="107">
        <v>140</v>
      </c>
      <c r="V11" s="107">
        <v>20</v>
      </c>
      <c r="W11" s="107">
        <v>2</v>
      </c>
      <c r="X11" s="107">
        <v>2023</v>
      </c>
      <c r="Y11" s="107">
        <v>206</v>
      </c>
      <c r="Z11" s="107">
        <v>0</v>
      </c>
      <c r="AA11" s="206" t="s">
        <v>129</v>
      </c>
      <c r="AB11" s="206" t="s">
        <v>130</v>
      </c>
      <c r="AC11" s="107">
        <f aca="true" t="shared" si="1" ref="AC11:AC32">IF(O11=O10,0,1)</f>
        <v>1</v>
      </c>
    </row>
    <row r="12" spans="1:29" ht="15">
      <c r="A12" s="206">
        <v>2023</v>
      </c>
      <c r="B12" s="206">
        <v>438</v>
      </c>
      <c r="C12" s="206" t="s">
        <v>131</v>
      </c>
      <c r="D12" s="207" t="s">
        <v>132</v>
      </c>
      <c r="E12" s="207" t="s">
        <v>133</v>
      </c>
      <c r="F12" s="207" t="s">
        <v>134</v>
      </c>
      <c r="G12" s="208">
        <v>710.28</v>
      </c>
      <c r="H12" s="208">
        <v>128.08</v>
      </c>
      <c r="I12" s="206" t="s">
        <v>135</v>
      </c>
      <c r="J12" s="208">
        <f t="shared" si="0"/>
        <v>582.1999999999999</v>
      </c>
      <c r="K12" s="206" t="s">
        <v>136</v>
      </c>
      <c r="L12" s="206" t="s">
        <v>121</v>
      </c>
      <c r="M12" s="206" t="s">
        <v>137</v>
      </c>
      <c r="N12" s="206" t="s">
        <v>133</v>
      </c>
      <c r="O12" s="207" t="s">
        <v>138</v>
      </c>
      <c r="P12" s="206" t="s">
        <v>139</v>
      </c>
      <c r="Q12" s="206" t="s">
        <v>139</v>
      </c>
      <c r="R12" s="206" t="s">
        <v>126</v>
      </c>
      <c r="S12" s="206" t="s">
        <v>127</v>
      </c>
      <c r="T12" s="107" t="s">
        <v>140</v>
      </c>
      <c r="U12" s="107">
        <v>1900</v>
      </c>
      <c r="V12" s="107">
        <v>20</v>
      </c>
      <c r="W12" s="107">
        <v>2</v>
      </c>
      <c r="X12" s="107">
        <v>2023</v>
      </c>
      <c r="Y12" s="107">
        <v>241</v>
      </c>
      <c r="Z12" s="107">
        <v>0</v>
      </c>
      <c r="AA12" s="206" t="s">
        <v>129</v>
      </c>
      <c r="AB12" s="206" t="s">
        <v>141</v>
      </c>
      <c r="AC12" s="107">
        <f t="shared" si="1"/>
        <v>1</v>
      </c>
    </row>
    <row r="13" spans="1:29" ht="15">
      <c r="A13" s="206">
        <v>2023</v>
      </c>
      <c r="B13" s="206">
        <v>438</v>
      </c>
      <c r="C13" s="206" t="s">
        <v>131</v>
      </c>
      <c r="D13" s="207" t="s">
        <v>132</v>
      </c>
      <c r="E13" s="207" t="s">
        <v>133</v>
      </c>
      <c r="F13" s="207" t="s">
        <v>134</v>
      </c>
      <c r="G13" s="208">
        <v>268.4</v>
      </c>
      <c r="H13" s="208">
        <v>48.4</v>
      </c>
      <c r="I13" s="206" t="s">
        <v>135</v>
      </c>
      <c r="J13" s="208">
        <f t="shared" si="0"/>
        <v>219.99999999999997</v>
      </c>
      <c r="K13" s="206" t="s">
        <v>136</v>
      </c>
      <c r="L13" s="206" t="s">
        <v>121</v>
      </c>
      <c r="M13" s="206" t="s">
        <v>137</v>
      </c>
      <c r="N13" s="206" t="s">
        <v>133</v>
      </c>
      <c r="O13" s="207" t="s">
        <v>138</v>
      </c>
      <c r="P13" s="206" t="s">
        <v>139</v>
      </c>
      <c r="Q13" s="206" t="s">
        <v>139</v>
      </c>
      <c r="R13" s="206" t="s">
        <v>126</v>
      </c>
      <c r="S13" s="206" t="s">
        <v>127</v>
      </c>
      <c r="T13" s="107" t="s">
        <v>140</v>
      </c>
      <c r="U13" s="107">
        <v>1900</v>
      </c>
      <c r="V13" s="107">
        <v>20</v>
      </c>
      <c r="W13" s="107">
        <v>2</v>
      </c>
      <c r="X13" s="107">
        <v>2023</v>
      </c>
      <c r="Y13" s="107">
        <v>241</v>
      </c>
      <c r="Z13" s="107">
        <v>0</v>
      </c>
      <c r="AA13" s="206" t="s">
        <v>129</v>
      </c>
      <c r="AB13" s="206" t="s">
        <v>141</v>
      </c>
      <c r="AC13" s="107">
        <f t="shared" si="1"/>
        <v>0</v>
      </c>
    </row>
    <row r="14" spans="1:29" ht="15">
      <c r="A14" s="206">
        <v>2023</v>
      </c>
      <c r="B14" s="206">
        <v>439</v>
      </c>
      <c r="C14" s="206" t="s">
        <v>131</v>
      </c>
      <c r="D14" s="207" t="s">
        <v>142</v>
      </c>
      <c r="E14" s="207" t="s">
        <v>143</v>
      </c>
      <c r="F14" s="207" t="s">
        <v>144</v>
      </c>
      <c r="G14" s="208">
        <v>600</v>
      </c>
      <c r="H14" s="208">
        <v>0</v>
      </c>
      <c r="I14" s="206" t="s">
        <v>119</v>
      </c>
      <c r="J14" s="208">
        <f t="shared" si="0"/>
        <v>600</v>
      </c>
      <c r="K14" s="206" t="s">
        <v>145</v>
      </c>
      <c r="L14" s="206" t="s">
        <v>121</v>
      </c>
      <c r="M14" s="206" t="s">
        <v>146</v>
      </c>
      <c r="N14" s="206" t="s">
        <v>133</v>
      </c>
      <c r="O14" s="207" t="s">
        <v>147</v>
      </c>
      <c r="P14" s="206" t="s">
        <v>148</v>
      </c>
      <c r="Q14" s="206" t="s">
        <v>148</v>
      </c>
      <c r="R14" s="206" t="s">
        <v>126</v>
      </c>
      <c r="S14" s="206" t="s">
        <v>127</v>
      </c>
      <c r="T14" s="107" t="s">
        <v>128</v>
      </c>
      <c r="U14" s="107">
        <v>140</v>
      </c>
      <c r="V14" s="107">
        <v>20</v>
      </c>
      <c r="W14" s="107">
        <v>13</v>
      </c>
      <c r="X14" s="107">
        <v>2023</v>
      </c>
      <c r="Y14" s="107">
        <v>231</v>
      </c>
      <c r="Z14" s="107">
        <v>0</v>
      </c>
      <c r="AA14" s="206" t="s">
        <v>129</v>
      </c>
      <c r="AB14" s="206" t="s">
        <v>141</v>
      </c>
      <c r="AC14" s="107">
        <f t="shared" si="1"/>
        <v>1</v>
      </c>
    </row>
    <row r="15" spans="1:29" ht="15">
      <c r="A15" s="206">
        <v>2023</v>
      </c>
      <c r="B15" s="206">
        <v>448</v>
      </c>
      <c r="C15" s="206" t="s">
        <v>131</v>
      </c>
      <c r="D15" s="207" t="s">
        <v>149</v>
      </c>
      <c r="E15" s="207" t="s">
        <v>150</v>
      </c>
      <c r="F15" s="207" t="s">
        <v>151</v>
      </c>
      <c r="G15" s="208">
        <v>73.2</v>
      </c>
      <c r="H15" s="208">
        <v>13.2</v>
      </c>
      <c r="I15" s="206" t="s">
        <v>135</v>
      </c>
      <c r="J15" s="208">
        <f t="shared" si="0"/>
        <v>60</v>
      </c>
      <c r="K15" s="206" t="s">
        <v>152</v>
      </c>
      <c r="L15" s="206" t="s">
        <v>121</v>
      </c>
      <c r="M15" s="206" t="s">
        <v>153</v>
      </c>
      <c r="N15" s="206" t="s">
        <v>131</v>
      </c>
      <c r="O15" s="207" t="s">
        <v>154</v>
      </c>
      <c r="P15" s="206" t="s">
        <v>155</v>
      </c>
      <c r="Q15" s="206" t="s">
        <v>155</v>
      </c>
      <c r="R15" s="206" t="s">
        <v>126</v>
      </c>
      <c r="S15" s="206" t="s">
        <v>127</v>
      </c>
      <c r="T15" s="107" t="s">
        <v>156</v>
      </c>
      <c r="U15" s="107">
        <v>1570</v>
      </c>
      <c r="V15" s="107">
        <v>10</v>
      </c>
      <c r="W15" s="107">
        <v>1</v>
      </c>
      <c r="X15" s="107">
        <v>2023</v>
      </c>
      <c r="Y15" s="107">
        <v>240</v>
      </c>
      <c r="Z15" s="107">
        <v>0</v>
      </c>
      <c r="AA15" s="206" t="s">
        <v>129</v>
      </c>
      <c r="AB15" s="206" t="s">
        <v>157</v>
      </c>
      <c r="AC15" s="107">
        <f t="shared" si="1"/>
        <v>1</v>
      </c>
    </row>
    <row r="16" spans="1:29" ht="15">
      <c r="A16" s="206">
        <v>2023</v>
      </c>
      <c r="B16" s="206">
        <v>432</v>
      </c>
      <c r="C16" s="206" t="s">
        <v>115</v>
      </c>
      <c r="D16" s="207" t="s">
        <v>158</v>
      </c>
      <c r="E16" s="207" t="s">
        <v>143</v>
      </c>
      <c r="F16" s="207"/>
      <c r="G16" s="208">
        <v>1171.8</v>
      </c>
      <c r="H16" s="208">
        <v>55.8</v>
      </c>
      <c r="I16" s="206" t="s">
        <v>135</v>
      </c>
      <c r="J16" s="208">
        <f t="shared" si="0"/>
        <v>1116</v>
      </c>
      <c r="K16" s="206" t="s">
        <v>159</v>
      </c>
      <c r="L16" s="206" t="s">
        <v>121</v>
      </c>
      <c r="M16" s="206" t="s">
        <v>160</v>
      </c>
      <c r="N16" s="206" t="s">
        <v>161</v>
      </c>
      <c r="O16" s="207" t="s">
        <v>162</v>
      </c>
      <c r="P16" s="206" t="s">
        <v>163</v>
      </c>
      <c r="Q16" s="206" t="s">
        <v>163</v>
      </c>
      <c r="R16" s="206" t="s">
        <v>126</v>
      </c>
      <c r="S16" s="206" t="s">
        <v>127</v>
      </c>
      <c r="T16" s="107" t="s">
        <v>164</v>
      </c>
      <c r="U16" s="107">
        <v>4120</v>
      </c>
      <c r="V16" s="107">
        <v>50</v>
      </c>
      <c r="W16" s="107">
        <v>1</v>
      </c>
      <c r="X16" s="107">
        <v>2023</v>
      </c>
      <c r="Y16" s="107">
        <v>186</v>
      </c>
      <c r="Z16" s="107">
        <v>0</v>
      </c>
      <c r="AA16" s="206" t="s">
        <v>129</v>
      </c>
      <c r="AB16" s="206" t="s">
        <v>165</v>
      </c>
      <c r="AC16" s="107">
        <f t="shared" si="1"/>
        <v>1</v>
      </c>
    </row>
    <row r="17" spans="1:29" ht="15">
      <c r="A17" s="206">
        <v>2023</v>
      </c>
      <c r="B17" s="206">
        <v>433</v>
      </c>
      <c r="C17" s="206" t="s">
        <v>115</v>
      </c>
      <c r="D17" s="207" t="s">
        <v>166</v>
      </c>
      <c r="E17" s="207" t="s">
        <v>143</v>
      </c>
      <c r="F17" s="207" t="s">
        <v>167</v>
      </c>
      <c r="G17" s="208">
        <v>1181.25</v>
      </c>
      <c r="H17" s="208">
        <v>56.25</v>
      </c>
      <c r="I17" s="206" t="s">
        <v>135</v>
      </c>
      <c r="J17" s="208">
        <f t="shared" si="0"/>
        <v>1125</v>
      </c>
      <c r="K17" s="206" t="s">
        <v>168</v>
      </c>
      <c r="L17" s="206" t="s">
        <v>121</v>
      </c>
      <c r="M17" s="206" t="s">
        <v>169</v>
      </c>
      <c r="N17" s="206" t="s">
        <v>161</v>
      </c>
      <c r="O17" s="207" t="s">
        <v>162</v>
      </c>
      <c r="P17" s="206" t="s">
        <v>163</v>
      </c>
      <c r="Q17" s="206" t="s">
        <v>163</v>
      </c>
      <c r="R17" s="206" t="s">
        <v>126</v>
      </c>
      <c r="S17" s="206" t="s">
        <v>127</v>
      </c>
      <c r="T17" s="107" t="s">
        <v>164</v>
      </c>
      <c r="U17" s="107">
        <v>4120</v>
      </c>
      <c r="V17" s="107">
        <v>50</v>
      </c>
      <c r="W17" s="107">
        <v>1</v>
      </c>
      <c r="X17" s="107">
        <v>2023</v>
      </c>
      <c r="Y17" s="107">
        <v>188</v>
      </c>
      <c r="Z17" s="107">
        <v>0</v>
      </c>
      <c r="AA17" s="206" t="s">
        <v>129</v>
      </c>
      <c r="AB17" s="206" t="s">
        <v>165</v>
      </c>
      <c r="AC17" s="107">
        <f t="shared" si="1"/>
        <v>0</v>
      </c>
    </row>
    <row r="18" spans="1:29" ht="15">
      <c r="A18" s="206">
        <v>2023</v>
      </c>
      <c r="B18" s="206">
        <v>449</v>
      </c>
      <c r="C18" s="206" t="s">
        <v>131</v>
      </c>
      <c r="D18" s="207" t="s">
        <v>170</v>
      </c>
      <c r="E18" s="207" t="s">
        <v>123</v>
      </c>
      <c r="F18" s="207" t="s">
        <v>171</v>
      </c>
      <c r="G18" s="208">
        <v>333.28</v>
      </c>
      <c r="H18" s="208">
        <v>60.1</v>
      </c>
      <c r="I18" s="206" t="s">
        <v>135</v>
      </c>
      <c r="J18" s="208">
        <f t="shared" si="0"/>
        <v>273.17999999999995</v>
      </c>
      <c r="K18" s="206" t="s">
        <v>172</v>
      </c>
      <c r="L18" s="206" t="s">
        <v>121</v>
      </c>
      <c r="M18" s="206" t="s">
        <v>173</v>
      </c>
      <c r="N18" s="206" t="s">
        <v>131</v>
      </c>
      <c r="O18" s="207" t="s">
        <v>174</v>
      </c>
      <c r="P18" s="206" t="s">
        <v>175</v>
      </c>
      <c r="Q18" s="206"/>
      <c r="R18" s="206" t="s">
        <v>126</v>
      </c>
      <c r="S18" s="206" t="s">
        <v>127</v>
      </c>
      <c r="T18" s="107" t="s">
        <v>156</v>
      </c>
      <c r="U18" s="107">
        <v>1570</v>
      </c>
      <c r="V18" s="107">
        <v>10</v>
      </c>
      <c r="W18" s="107">
        <v>1</v>
      </c>
      <c r="X18" s="107">
        <v>2023</v>
      </c>
      <c r="Y18" s="107">
        <v>227</v>
      </c>
      <c r="Z18" s="107">
        <v>0</v>
      </c>
      <c r="AA18" s="206" t="s">
        <v>129</v>
      </c>
      <c r="AB18" s="206" t="s">
        <v>157</v>
      </c>
      <c r="AC18" s="107">
        <f t="shared" si="1"/>
        <v>1</v>
      </c>
    </row>
    <row r="19" spans="1:29" ht="15">
      <c r="A19" s="206">
        <v>2023</v>
      </c>
      <c r="B19" s="206">
        <v>431</v>
      </c>
      <c r="C19" s="206" t="s">
        <v>115</v>
      </c>
      <c r="D19" s="207" t="s">
        <v>176</v>
      </c>
      <c r="E19" s="207" t="s">
        <v>123</v>
      </c>
      <c r="F19" s="207" t="s">
        <v>177</v>
      </c>
      <c r="G19" s="208">
        <v>751.4</v>
      </c>
      <c r="H19" s="208">
        <v>135.5</v>
      </c>
      <c r="I19" s="206" t="s">
        <v>135</v>
      </c>
      <c r="J19" s="208">
        <f t="shared" si="0"/>
        <v>615.9</v>
      </c>
      <c r="K19" s="206" t="s">
        <v>178</v>
      </c>
      <c r="L19" s="206" t="s">
        <v>121</v>
      </c>
      <c r="M19" s="206" t="s">
        <v>179</v>
      </c>
      <c r="N19" s="206" t="s">
        <v>115</v>
      </c>
      <c r="O19" s="207" t="s">
        <v>180</v>
      </c>
      <c r="P19" s="206" t="s">
        <v>181</v>
      </c>
      <c r="Q19" s="206" t="s">
        <v>182</v>
      </c>
      <c r="R19" s="206" t="s">
        <v>126</v>
      </c>
      <c r="S19" s="206" t="s">
        <v>127</v>
      </c>
      <c r="T19" s="107" t="s">
        <v>183</v>
      </c>
      <c r="U19" s="107">
        <v>460</v>
      </c>
      <c r="V19" s="107">
        <v>10</v>
      </c>
      <c r="W19" s="107">
        <v>1</v>
      </c>
      <c r="X19" s="107">
        <v>2023</v>
      </c>
      <c r="Y19" s="107">
        <v>236</v>
      </c>
      <c r="Z19" s="107">
        <v>0</v>
      </c>
      <c r="AA19" s="206" t="s">
        <v>129</v>
      </c>
      <c r="AB19" s="206" t="s">
        <v>184</v>
      </c>
      <c r="AC19" s="107">
        <f t="shared" si="1"/>
        <v>1</v>
      </c>
    </row>
    <row r="20" spans="1:29" ht="15">
      <c r="A20" s="206">
        <v>2023</v>
      </c>
      <c r="B20" s="206">
        <v>445</v>
      </c>
      <c r="C20" s="206" t="s">
        <v>131</v>
      </c>
      <c r="D20" s="207" t="s">
        <v>185</v>
      </c>
      <c r="E20" s="207" t="s">
        <v>186</v>
      </c>
      <c r="F20" s="207" t="s">
        <v>187</v>
      </c>
      <c r="G20" s="208">
        <v>298.9</v>
      </c>
      <c r="H20" s="208">
        <v>53.9</v>
      </c>
      <c r="I20" s="206" t="s">
        <v>135</v>
      </c>
      <c r="J20" s="208">
        <f t="shared" si="0"/>
        <v>244.99999999999997</v>
      </c>
      <c r="K20" s="206" t="s">
        <v>188</v>
      </c>
      <c r="L20" s="206" t="s">
        <v>121</v>
      </c>
      <c r="M20" s="206" t="s">
        <v>189</v>
      </c>
      <c r="N20" s="206" t="s">
        <v>186</v>
      </c>
      <c r="O20" s="207" t="s">
        <v>190</v>
      </c>
      <c r="P20" s="206" t="s">
        <v>191</v>
      </c>
      <c r="Q20" s="206"/>
      <c r="R20" s="206" t="s">
        <v>126</v>
      </c>
      <c r="S20" s="206" t="s">
        <v>127</v>
      </c>
      <c r="T20" s="107" t="s">
        <v>128</v>
      </c>
      <c r="U20" s="107">
        <v>140</v>
      </c>
      <c r="V20" s="107">
        <v>20</v>
      </c>
      <c r="W20" s="107">
        <v>13</v>
      </c>
      <c r="X20" s="107">
        <v>2023</v>
      </c>
      <c r="Y20" s="107">
        <v>246</v>
      </c>
      <c r="Z20" s="107">
        <v>0</v>
      </c>
      <c r="AA20" s="206" t="s">
        <v>129</v>
      </c>
      <c r="AB20" s="206" t="s">
        <v>192</v>
      </c>
      <c r="AC20" s="107">
        <f t="shared" si="1"/>
        <v>1</v>
      </c>
    </row>
    <row r="21" spans="1:29" ht="15">
      <c r="A21" s="206">
        <v>2023</v>
      </c>
      <c r="B21" s="206">
        <v>435</v>
      </c>
      <c r="C21" s="206" t="s">
        <v>115</v>
      </c>
      <c r="D21" s="207" t="s">
        <v>193</v>
      </c>
      <c r="E21" s="207" t="s">
        <v>194</v>
      </c>
      <c r="F21" s="207" t="s">
        <v>195</v>
      </c>
      <c r="G21" s="208">
        <v>1412.07</v>
      </c>
      <c r="H21" s="208">
        <v>128.37</v>
      </c>
      <c r="I21" s="206" t="s">
        <v>135</v>
      </c>
      <c r="J21" s="208">
        <f t="shared" si="0"/>
        <v>1283.6999999999998</v>
      </c>
      <c r="K21" s="206" t="s">
        <v>129</v>
      </c>
      <c r="L21" s="206" t="s">
        <v>121</v>
      </c>
      <c r="M21" s="206" t="s">
        <v>196</v>
      </c>
      <c r="N21" s="206" t="s">
        <v>143</v>
      </c>
      <c r="O21" s="207" t="s">
        <v>197</v>
      </c>
      <c r="P21" s="206" t="s">
        <v>198</v>
      </c>
      <c r="Q21" s="206" t="s">
        <v>198</v>
      </c>
      <c r="R21" s="206" t="s">
        <v>126</v>
      </c>
      <c r="S21" s="206" t="s">
        <v>127</v>
      </c>
      <c r="T21" s="107" t="s">
        <v>199</v>
      </c>
      <c r="U21" s="107">
        <v>3570</v>
      </c>
      <c r="V21" s="107">
        <v>10</v>
      </c>
      <c r="W21" s="107">
        <v>1</v>
      </c>
      <c r="X21" s="107">
        <v>2023</v>
      </c>
      <c r="Y21" s="107">
        <v>35</v>
      </c>
      <c r="Z21" s="107">
        <v>0</v>
      </c>
      <c r="AA21" s="206" t="s">
        <v>129</v>
      </c>
      <c r="AB21" s="206" t="s">
        <v>165</v>
      </c>
      <c r="AC21" s="107">
        <f t="shared" si="1"/>
        <v>1</v>
      </c>
    </row>
    <row r="22" spans="1:29" ht="15">
      <c r="A22" s="206">
        <v>2023</v>
      </c>
      <c r="B22" s="206">
        <v>436</v>
      </c>
      <c r="C22" s="206" t="s">
        <v>115</v>
      </c>
      <c r="D22" s="207" t="s">
        <v>200</v>
      </c>
      <c r="E22" s="207" t="s">
        <v>161</v>
      </c>
      <c r="F22" s="207" t="s">
        <v>201</v>
      </c>
      <c r="G22" s="208">
        <v>174.52</v>
      </c>
      <c r="H22" s="208">
        <v>15.87</v>
      </c>
      <c r="I22" s="206" t="s">
        <v>135</v>
      </c>
      <c r="J22" s="208">
        <f t="shared" si="0"/>
        <v>158.65</v>
      </c>
      <c r="K22" s="206" t="s">
        <v>129</v>
      </c>
      <c r="L22" s="206" t="s">
        <v>121</v>
      </c>
      <c r="M22" s="206" t="s">
        <v>202</v>
      </c>
      <c r="N22" s="206" t="s">
        <v>123</v>
      </c>
      <c r="O22" s="207" t="s">
        <v>197</v>
      </c>
      <c r="P22" s="206" t="s">
        <v>198</v>
      </c>
      <c r="Q22" s="206" t="s">
        <v>198</v>
      </c>
      <c r="R22" s="206" t="s">
        <v>126</v>
      </c>
      <c r="S22" s="206" t="s">
        <v>127</v>
      </c>
      <c r="T22" s="107" t="s">
        <v>203</v>
      </c>
      <c r="U22" s="107">
        <v>3550</v>
      </c>
      <c r="V22" s="107">
        <v>10</v>
      </c>
      <c r="W22" s="107">
        <v>1</v>
      </c>
      <c r="X22" s="107">
        <v>2023</v>
      </c>
      <c r="Y22" s="107">
        <v>34</v>
      </c>
      <c r="Z22" s="107">
        <v>0</v>
      </c>
      <c r="AA22" s="206" t="s">
        <v>129</v>
      </c>
      <c r="AB22" s="206" t="s">
        <v>130</v>
      </c>
      <c r="AC22" s="107">
        <f t="shared" si="1"/>
        <v>0</v>
      </c>
    </row>
    <row r="23" spans="1:29" ht="15">
      <c r="A23" s="206">
        <v>2023</v>
      </c>
      <c r="B23" s="206">
        <v>437</v>
      </c>
      <c r="C23" s="206" t="s">
        <v>115</v>
      </c>
      <c r="D23" s="207" t="s">
        <v>204</v>
      </c>
      <c r="E23" s="207" t="s">
        <v>143</v>
      </c>
      <c r="F23" s="207" t="s">
        <v>201</v>
      </c>
      <c r="G23" s="208">
        <v>177.79</v>
      </c>
      <c r="H23" s="208">
        <v>16.16</v>
      </c>
      <c r="I23" s="206" t="s">
        <v>135</v>
      </c>
      <c r="J23" s="208">
        <f t="shared" si="0"/>
        <v>161.63</v>
      </c>
      <c r="K23" s="206" t="s">
        <v>129</v>
      </c>
      <c r="L23" s="206" t="s">
        <v>121</v>
      </c>
      <c r="M23" s="206" t="s">
        <v>205</v>
      </c>
      <c r="N23" s="206" t="s">
        <v>143</v>
      </c>
      <c r="O23" s="207" t="s">
        <v>197</v>
      </c>
      <c r="P23" s="206" t="s">
        <v>198</v>
      </c>
      <c r="Q23" s="206" t="s">
        <v>198</v>
      </c>
      <c r="R23" s="206" t="s">
        <v>126</v>
      </c>
      <c r="S23" s="206" t="s">
        <v>127</v>
      </c>
      <c r="T23" s="107" t="s">
        <v>203</v>
      </c>
      <c r="U23" s="107">
        <v>3550</v>
      </c>
      <c r="V23" s="107">
        <v>10</v>
      </c>
      <c r="W23" s="107">
        <v>1</v>
      </c>
      <c r="X23" s="107">
        <v>2023</v>
      </c>
      <c r="Y23" s="107">
        <v>34</v>
      </c>
      <c r="Z23" s="107">
        <v>0</v>
      </c>
      <c r="AA23" s="206" t="s">
        <v>129</v>
      </c>
      <c r="AB23" s="206" t="s">
        <v>165</v>
      </c>
      <c r="AC23" s="107">
        <f t="shared" si="1"/>
        <v>0</v>
      </c>
    </row>
    <row r="24" spans="1:29" ht="15">
      <c r="A24" s="206">
        <v>2023</v>
      </c>
      <c r="B24" s="206">
        <v>440</v>
      </c>
      <c r="C24" s="206" t="s">
        <v>131</v>
      </c>
      <c r="D24" s="207" t="s">
        <v>206</v>
      </c>
      <c r="E24" s="207" t="s">
        <v>115</v>
      </c>
      <c r="F24" s="207" t="s">
        <v>195</v>
      </c>
      <c r="G24" s="208">
        <v>3495.89</v>
      </c>
      <c r="H24" s="208">
        <v>317.81</v>
      </c>
      <c r="I24" s="206" t="s">
        <v>135</v>
      </c>
      <c r="J24" s="208">
        <f t="shared" si="0"/>
        <v>3178.08</v>
      </c>
      <c r="K24" s="206" t="s">
        <v>129</v>
      </c>
      <c r="L24" s="206" t="s">
        <v>121</v>
      </c>
      <c r="M24" s="206" t="s">
        <v>207</v>
      </c>
      <c r="N24" s="206" t="s">
        <v>150</v>
      </c>
      <c r="O24" s="207" t="s">
        <v>197</v>
      </c>
      <c r="P24" s="206" t="s">
        <v>198</v>
      </c>
      <c r="Q24" s="206" t="s">
        <v>198</v>
      </c>
      <c r="R24" s="206" t="s">
        <v>126</v>
      </c>
      <c r="S24" s="206" t="s">
        <v>127</v>
      </c>
      <c r="T24" s="107" t="s">
        <v>199</v>
      </c>
      <c r="U24" s="107">
        <v>3570</v>
      </c>
      <c r="V24" s="107">
        <v>10</v>
      </c>
      <c r="W24" s="107">
        <v>1</v>
      </c>
      <c r="X24" s="107">
        <v>2023</v>
      </c>
      <c r="Y24" s="107">
        <v>35</v>
      </c>
      <c r="Z24" s="107">
        <v>0</v>
      </c>
      <c r="AA24" s="206" t="s">
        <v>129</v>
      </c>
      <c r="AB24" s="206" t="s">
        <v>208</v>
      </c>
      <c r="AC24" s="107">
        <f t="shared" si="1"/>
        <v>0</v>
      </c>
    </row>
    <row r="25" spans="1:29" ht="15">
      <c r="A25" s="206">
        <v>2023</v>
      </c>
      <c r="B25" s="206">
        <v>441</v>
      </c>
      <c r="C25" s="206" t="s">
        <v>131</v>
      </c>
      <c r="D25" s="207" t="s">
        <v>209</v>
      </c>
      <c r="E25" s="207" t="s">
        <v>115</v>
      </c>
      <c r="F25" s="207" t="s">
        <v>195</v>
      </c>
      <c r="G25" s="208">
        <v>4.58</v>
      </c>
      <c r="H25" s="208">
        <v>0.42</v>
      </c>
      <c r="I25" s="206" t="s">
        <v>135</v>
      </c>
      <c r="J25" s="208">
        <f t="shared" si="0"/>
        <v>4.16</v>
      </c>
      <c r="K25" s="206" t="s">
        <v>129</v>
      </c>
      <c r="L25" s="206" t="s">
        <v>121</v>
      </c>
      <c r="M25" s="206" t="s">
        <v>210</v>
      </c>
      <c r="N25" s="206" t="s">
        <v>133</v>
      </c>
      <c r="O25" s="207" t="s">
        <v>197</v>
      </c>
      <c r="P25" s="206" t="s">
        <v>198</v>
      </c>
      <c r="Q25" s="206" t="s">
        <v>198</v>
      </c>
      <c r="R25" s="206" t="s">
        <v>126</v>
      </c>
      <c r="S25" s="206" t="s">
        <v>127</v>
      </c>
      <c r="T25" s="107" t="s">
        <v>199</v>
      </c>
      <c r="U25" s="107">
        <v>3570</v>
      </c>
      <c r="V25" s="107">
        <v>10</v>
      </c>
      <c r="W25" s="107">
        <v>1</v>
      </c>
      <c r="X25" s="107">
        <v>2023</v>
      </c>
      <c r="Y25" s="107">
        <v>35</v>
      </c>
      <c r="Z25" s="107">
        <v>0</v>
      </c>
      <c r="AA25" s="206" t="s">
        <v>129</v>
      </c>
      <c r="AB25" s="206" t="s">
        <v>141</v>
      </c>
      <c r="AC25" s="107">
        <f t="shared" si="1"/>
        <v>0</v>
      </c>
    </row>
    <row r="26" spans="1:29" ht="15">
      <c r="A26" s="206">
        <v>2023</v>
      </c>
      <c r="B26" s="206">
        <v>450</v>
      </c>
      <c r="C26" s="206" t="s">
        <v>211</v>
      </c>
      <c r="D26" s="207" t="s">
        <v>212</v>
      </c>
      <c r="E26" s="207" t="s">
        <v>150</v>
      </c>
      <c r="F26" s="207" t="s">
        <v>195</v>
      </c>
      <c r="G26" s="208">
        <v>112.84</v>
      </c>
      <c r="H26" s="208">
        <v>10.26</v>
      </c>
      <c r="I26" s="206" t="s">
        <v>135</v>
      </c>
      <c r="J26" s="208">
        <f t="shared" si="0"/>
        <v>102.58</v>
      </c>
      <c r="K26" s="206" t="s">
        <v>129</v>
      </c>
      <c r="L26" s="206" t="s">
        <v>121</v>
      </c>
      <c r="M26" s="206" t="s">
        <v>213</v>
      </c>
      <c r="N26" s="206" t="s">
        <v>131</v>
      </c>
      <c r="O26" s="207" t="s">
        <v>197</v>
      </c>
      <c r="P26" s="206" t="s">
        <v>198</v>
      </c>
      <c r="Q26" s="206" t="s">
        <v>198</v>
      </c>
      <c r="R26" s="206" t="s">
        <v>126</v>
      </c>
      <c r="S26" s="206" t="s">
        <v>127</v>
      </c>
      <c r="T26" s="107" t="s">
        <v>199</v>
      </c>
      <c r="U26" s="107">
        <v>3570</v>
      </c>
      <c r="V26" s="107">
        <v>10</v>
      </c>
      <c r="W26" s="107">
        <v>1</v>
      </c>
      <c r="X26" s="107">
        <v>2023</v>
      </c>
      <c r="Y26" s="107">
        <v>35</v>
      </c>
      <c r="Z26" s="107">
        <v>0</v>
      </c>
      <c r="AA26" s="206" t="s">
        <v>129</v>
      </c>
      <c r="AB26" s="206" t="s">
        <v>157</v>
      </c>
      <c r="AC26" s="107">
        <f t="shared" si="1"/>
        <v>0</v>
      </c>
    </row>
    <row r="27" spans="1:29" ht="15">
      <c r="A27" s="206">
        <v>2023</v>
      </c>
      <c r="B27" s="206">
        <v>451</v>
      </c>
      <c r="C27" s="206" t="s">
        <v>211</v>
      </c>
      <c r="D27" s="207" t="s">
        <v>214</v>
      </c>
      <c r="E27" s="207" t="s">
        <v>215</v>
      </c>
      <c r="F27" s="207" t="s">
        <v>195</v>
      </c>
      <c r="G27" s="208">
        <v>177.79</v>
      </c>
      <c r="H27" s="208">
        <v>16.16</v>
      </c>
      <c r="I27" s="206" t="s">
        <v>135</v>
      </c>
      <c r="J27" s="208">
        <f t="shared" si="0"/>
        <v>161.63</v>
      </c>
      <c r="K27" s="206" t="s">
        <v>129</v>
      </c>
      <c r="L27" s="206" t="s">
        <v>121</v>
      </c>
      <c r="M27" s="206" t="s">
        <v>216</v>
      </c>
      <c r="N27" s="206" t="s">
        <v>215</v>
      </c>
      <c r="O27" s="207" t="s">
        <v>197</v>
      </c>
      <c r="P27" s="206" t="s">
        <v>198</v>
      </c>
      <c r="Q27" s="206" t="s">
        <v>198</v>
      </c>
      <c r="R27" s="206" t="s">
        <v>126</v>
      </c>
      <c r="S27" s="206" t="s">
        <v>127</v>
      </c>
      <c r="T27" s="107" t="s">
        <v>199</v>
      </c>
      <c r="U27" s="107">
        <v>3570</v>
      </c>
      <c r="V27" s="107">
        <v>10</v>
      </c>
      <c r="W27" s="107">
        <v>1</v>
      </c>
      <c r="X27" s="107">
        <v>2023</v>
      </c>
      <c r="Y27" s="107">
        <v>35</v>
      </c>
      <c r="Z27" s="107">
        <v>0</v>
      </c>
      <c r="AA27" s="206" t="s">
        <v>129</v>
      </c>
      <c r="AB27" s="206" t="s">
        <v>217</v>
      </c>
      <c r="AC27" s="107">
        <f t="shared" si="1"/>
        <v>0</v>
      </c>
    </row>
    <row r="28" spans="1:29" ht="15">
      <c r="A28" s="206">
        <v>2023</v>
      </c>
      <c r="B28" s="206">
        <v>442</v>
      </c>
      <c r="C28" s="206" t="s">
        <v>131</v>
      </c>
      <c r="D28" s="207" t="s">
        <v>218</v>
      </c>
      <c r="E28" s="207" t="s">
        <v>115</v>
      </c>
      <c r="F28" s="207" t="s">
        <v>219</v>
      </c>
      <c r="G28" s="208">
        <v>516.06</v>
      </c>
      <c r="H28" s="208">
        <v>93.06</v>
      </c>
      <c r="I28" s="206" t="s">
        <v>135</v>
      </c>
      <c r="J28" s="208">
        <f t="shared" si="0"/>
        <v>422.99999999999994</v>
      </c>
      <c r="K28" s="206" t="s">
        <v>220</v>
      </c>
      <c r="L28" s="206" t="s">
        <v>121</v>
      </c>
      <c r="M28" s="206" t="s">
        <v>221</v>
      </c>
      <c r="N28" s="206" t="s">
        <v>186</v>
      </c>
      <c r="O28" s="207" t="s">
        <v>222</v>
      </c>
      <c r="P28" s="206" t="s">
        <v>223</v>
      </c>
      <c r="Q28" s="206" t="s">
        <v>224</v>
      </c>
      <c r="R28" s="206" t="s">
        <v>126</v>
      </c>
      <c r="S28" s="206" t="s">
        <v>127</v>
      </c>
      <c r="T28" s="107" t="s">
        <v>225</v>
      </c>
      <c r="U28" s="107">
        <v>3660</v>
      </c>
      <c r="V28" s="107">
        <v>10</v>
      </c>
      <c r="W28" s="107">
        <v>1</v>
      </c>
      <c r="X28" s="107">
        <v>2023</v>
      </c>
      <c r="Y28" s="107">
        <v>239</v>
      </c>
      <c r="Z28" s="107">
        <v>0</v>
      </c>
      <c r="AA28" s="206" t="s">
        <v>129</v>
      </c>
      <c r="AB28" s="206" t="s">
        <v>192</v>
      </c>
      <c r="AC28" s="107">
        <f t="shared" si="1"/>
        <v>1</v>
      </c>
    </row>
    <row r="29" spans="1:29" ht="15">
      <c r="A29" s="206">
        <v>2023</v>
      </c>
      <c r="B29" s="206">
        <v>446</v>
      </c>
      <c r="C29" s="206" t="s">
        <v>131</v>
      </c>
      <c r="D29" s="207" t="s">
        <v>226</v>
      </c>
      <c r="E29" s="207" t="s">
        <v>123</v>
      </c>
      <c r="F29" s="207"/>
      <c r="G29" s="208">
        <v>366</v>
      </c>
      <c r="H29" s="208">
        <v>66</v>
      </c>
      <c r="I29" s="206" t="s">
        <v>135</v>
      </c>
      <c r="J29" s="208">
        <f t="shared" si="0"/>
        <v>300</v>
      </c>
      <c r="K29" s="206" t="s">
        <v>227</v>
      </c>
      <c r="L29" s="206" t="s">
        <v>121</v>
      </c>
      <c r="M29" s="206" t="s">
        <v>228</v>
      </c>
      <c r="N29" s="206" t="s">
        <v>133</v>
      </c>
      <c r="O29" s="207" t="s">
        <v>229</v>
      </c>
      <c r="P29" s="206" t="s">
        <v>230</v>
      </c>
      <c r="Q29" s="206" t="s">
        <v>230</v>
      </c>
      <c r="R29" s="206" t="s">
        <v>231</v>
      </c>
      <c r="S29" s="206" t="s">
        <v>232</v>
      </c>
      <c r="T29" s="107" t="s">
        <v>233</v>
      </c>
      <c r="U29" s="107">
        <v>470</v>
      </c>
      <c r="V29" s="107">
        <v>10</v>
      </c>
      <c r="W29" s="107">
        <v>7</v>
      </c>
      <c r="X29" s="107">
        <v>2023</v>
      </c>
      <c r="Y29" s="107">
        <v>210</v>
      </c>
      <c r="Z29" s="107">
        <v>0</v>
      </c>
      <c r="AA29" s="206" t="s">
        <v>129</v>
      </c>
      <c r="AB29" s="206" t="s">
        <v>141</v>
      </c>
      <c r="AC29" s="107">
        <f t="shared" si="1"/>
        <v>1</v>
      </c>
    </row>
    <row r="30" spans="1:29" ht="15">
      <c r="A30" s="206">
        <v>2023</v>
      </c>
      <c r="B30" s="206">
        <v>447</v>
      </c>
      <c r="C30" s="206" t="s">
        <v>131</v>
      </c>
      <c r="D30" s="207" t="s">
        <v>234</v>
      </c>
      <c r="E30" s="207" t="s">
        <v>123</v>
      </c>
      <c r="F30" s="207"/>
      <c r="G30" s="208">
        <v>549</v>
      </c>
      <c r="H30" s="208">
        <v>99</v>
      </c>
      <c r="I30" s="206" t="s">
        <v>135</v>
      </c>
      <c r="J30" s="208">
        <f t="shared" si="0"/>
        <v>450</v>
      </c>
      <c r="K30" s="206" t="s">
        <v>227</v>
      </c>
      <c r="L30" s="206" t="s">
        <v>121</v>
      </c>
      <c r="M30" s="206" t="s">
        <v>235</v>
      </c>
      <c r="N30" s="206" t="s">
        <v>133</v>
      </c>
      <c r="O30" s="207" t="s">
        <v>229</v>
      </c>
      <c r="P30" s="206" t="s">
        <v>230</v>
      </c>
      <c r="Q30" s="206" t="s">
        <v>230</v>
      </c>
      <c r="R30" s="206" t="s">
        <v>231</v>
      </c>
      <c r="S30" s="206" t="s">
        <v>232</v>
      </c>
      <c r="T30" s="107" t="s">
        <v>233</v>
      </c>
      <c r="U30" s="107">
        <v>470</v>
      </c>
      <c r="V30" s="107">
        <v>10</v>
      </c>
      <c r="W30" s="107">
        <v>6</v>
      </c>
      <c r="X30" s="107">
        <v>2023</v>
      </c>
      <c r="Y30" s="107">
        <v>211</v>
      </c>
      <c r="Z30" s="107">
        <v>0</v>
      </c>
      <c r="AA30" s="206" t="s">
        <v>129</v>
      </c>
      <c r="AB30" s="206" t="s">
        <v>141</v>
      </c>
      <c r="AC30" s="107">
        <f t="shared" si="1"/>
        <v>0</v>
      </c>
    </row>
    <row r="31" spans="1:29" ht="15">
      <c r="A31" s="206">
        <v>2023</v>
      </c>
      <c r="B31" s="206">
        <v>443</v>
      </c>
      <c r="C31" s="206" t="s">
        <v>131</v>
      </c>
      <c r="D31" s="207" t="s">
        <v>236</v>
      </c>
      <c r="E31" s="207" t="s">
        <v>133</v>
      </c>
      <c r="F31" s="207" t="s">
        <v>237</v>
      </c>
      <c r="G31" s="208">
        <v>448.96</v>
      </c>
      <c r="H31" s="208">
        <v>80.96</v>
      </c>
      <c r="I31" s="206" t="s">
        <v>135</v>
      </c>
      <c r="J31" s="208">
        <f t="shared" si="0"/>
        <v>368</v>
      </c>
      <c r="K31" s="206" t="s">
        <v>238</v>
      </c>
      <c r="L31" s="206" t="s">
        <v>121</v>
      </c>
      <c r="M31" s="206" t="s">
        <v>239</v>
      </c>
      <c r="N31" s="206" t="s">
        <v>133</v>
      </c>
      <c r="O31" s="207" t="s">
        <v>240</v>
      </c>
      <c r="P31" s="206" t="s">
        <v>241</v>
      </c>
      <c r="Q31" s="206" t="s">
        <v>241</v>
      </c>
      <c r="R31" s="206" t="s">
        <v>126</v>
      </c>
      <c r="S31" s="206" t="s">
        <v>127</v>
      </c>
      <c r="T31" s="107" t="s">
        <v>242</v>
      </c>
      <c r="U31" s="107">
        <v>2890</v>
      </c>
      <c r="V31" s="107">
        <v>20</v>
      </c>
      <c r="W31" s="107">
        <v>1</v>
      </c>
      <c r="X31" s="107">
        <v>2023</v>
      </c>
      <c r="Y31" s="107">
        <v>237</v>
      </c>
      <c r="Z31" s="107">
        <v>0</v>
      </c>
      <c r="AA31" s="206" t="s">
        <v>129</v>
      </c>
      <c r="AB31" s="206" t="s">
        <v>141</v>
      </c>
      <c r="AC31" s="107">
        <f t="shared" si="1"/>
        <v>1</v>
      </c>
    </row>
    <row r="32" spans="1:29" ht="15">
      <c r="A32" s="206">
        <v>2023</v>
      </c>
      <c r="B32" s="206">
        <v>444</v>
      </c>
      <c r="C32" s="206" t="s">
        <v>131</v>
      </c>
      <c r="D32" s="207" t="s">
        <v>243</v>
      </c>
      <c r="E32" s="207" t="s">
        <v>133</v>
      </c>
      <c r="F32" s="207" t="s">
        <v>244</v>
      </c>
      <c r="G32" s="208">
        <v>6138.66</v>
      </c>
      <c r="H32" s="208">
        <v>1106.97</v>
      </c>
      <c r="I32" s="206" t="s">
        <v>135</v>
      </c>
      <c r="J32" s="208">
        <f t="shared" si="0"/>
        <v>5031.69</v>
      </c>
      <c r="K32" s="206" t="s">
        <v>245</v>
      </c>
      <c r="L32" s="206" t="s">
        <v>121</v>
      </c>
      <c r="M32" s="206" t="s">
        <v>246</v>
      </c>
      <c r="N32" s="206" t="s">
        <v>133</v>
      </c>
      <c r="O32" s="207" t="s">
        <v>240</v>
      </c>
      <c r="P32" s="206" t="s">
        <v>241</v>
      </c>
      <c r="Q32" s="206" t="s">
        <v>241</v>
      </c>
      <c r="R32" s="206" t="s">
        <v>231</v>
      </c>
      <c r="S32" s="206" t="s">
        <v>232</v>
      </c>
      <c r="T32" s="107" t="s">
        <v>247</v>
      </c>
      <c r="U32" s="107">
        <v>8230</v>
      </c>
      <c r="V32" s="107">
        <v>50</v>
      </c>
      <c r="W32" s="107">
        <v>1</v>
      </c>
      <c r="X32" s="107">
        <v>2023</v>
      </c>
      <c r="Y32" s="107">
        <v>235</v>
      </c>
      <c r="Z32" s="107">
        <v>0</v>
      </c>
      <c r="AA32" s="206" t="s">
        <v>129</v>
      </c>
      <c r="AB32" s="206" t="s">
        <v>141</v>
      </c>
      <c r="AC32" s="107">
        <f t="shared" si="1"/>
        <v>0</v>
      </c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  <row r="34" spans="3:29" ht="15">
      <c r="C34" s="107"/>
      <c r="D34" s="107"/>
      <c r="E34" s="107"/>
      <c r="F34" s="210" t="s">
        <v>248</v>
      </c>
      <c r="G34" s="209">
        <f>SUM(G11:G32)</f>
        <v>19062.67</v>
      </c>
      <c r="H34" s="107"/>
      <c r="I34" s="107"/>
      <c r="J34" s="107"/>
      <c r="N34" s="107"/>
      <c r="O34" s="107"/>
      <c r="P34" s="107"/>
      <c r="Q34" s="107"/>
      <c r="S34" s="107"/>
      <c r="AB34" s="107"/>
      <c r="AC34" s="212">
        <f>SUM(AC11:AC32)</f>
        <v>12</v>
      </c>
    </row>
    <row r="35" spans="3:28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B35" s="107"/>
    </row>
    <row r="36" spans="3:28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B36" s="107"/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22">
    <dataValidation type="list" allowBlank="1" showInputMessage="1" showErrorMessage="1" errorTitle="SCISSIONE PAGAMENTI" error="Selezionare 'NO' se il documento non è soggeto alla Scissione Pagamenti" sqref="I12:I35">
      <formula1>"SI, NO"</formula1>
    </dataValidation>
    <dataValidation type="list" allowBlank="1" showInputMessage="1" showErrorMessage="1" errorTitle="SCISSIONE PAGAMENTI" error="Selezionare 'NO' se il documento non è soggeto alla Scissione Pagamenti" sqref="I13:I35">
      <formula1>"SI, NO"</formula1>
    </dataValidation>
    <dataValidation type="list" allowBlank="1" showInputMessage="1" showErrorMessage="1" errorTitle="SCISSIONE PAGAMENTI" error="Selezionare 'NO' se il documento non è soggeto alla Scissione Pagamenti" sqref="I14:I35">
      <formula1>"SI, NO"</formula1>
    </dataValidation>
    <dataValidation type="list" allowBlank="1" showInputMessage="1" showErrorMessage="1" errorTitle="SCISSIONE PAGAMENTI" error="Selezionare 'NO' se il documento non è soggeto alla Scissione Pagamenti" sqref="I15:I35">
      <formula1>"SI, NO"</formula1>
    </dataValidation>
    <dataValidation type="list" allowBlank="1" showInputMessage="1" showErrorMessage="1" errorTitle="SCISSIONE PAGAMENTI" error="Selezionare 'NO' se il documento non è soggeto alla Scissione Pagamenti" sqref="I16:I35">
      <formula1>"SI, NO"</formula1>
    </dataValidation>
    <dataValidation type="list" allowBlank="1" showInputMessage="1" showErrorMessage="1" errorTitle="SCISSIONE PAGAMENTI" error="Selezionare 'NO' se il documento non è soggeto alla Scissione Pagamenti" sqref="I17:I35">
      <formula1>"SI, NO"</formula1>
    </dataValidation>
    <dataValidation type="list" allowBlank="1" showInputMessage="1" showErrorMessage="1" errorTitle="SCISSIONE PAGAMENTI" error="Selezionare 'NO' se il documento non è soggeto alla Scissione Pagamenti" sqref="I18:I35">
      <formula1>"SI, NO"</formula1>
    </dataValidation>
    <dataValidation type="list" allowBlank="1" showInputMessage="1" showErrorMessage="1" errorTitle="SCISSIONE PAGAMENTI" error="Selezionare 'NO' se il documento non è soggeto alla Scissione Pagamenti" sqref="I19:I35">
      <formula1>"SI, NO"</formula1>
    </dataValidation>
    <dataValidation type="list" allowBlank="1" showInputMessage="1" showErrorMessage="1" errorTitle="SCISSIONE PAGAMENTI" error="Selezionare 'NO' se il documento non è soggeto alla Scissione Pagamenti" sqref="I20:I35">
      <formula1>"SI, NO"</formula1>
    </dataValidation>
    <dataValidation type="list" allowBlank="1" showInputMessage="1" showErrorMessage="1" errorTitle="SCISSIONE PAGAMENTI" error="Selezionare 'NO' se il documento non è soggeto alla Scissione Pagamenti" sqref="I21:I35">
      <formula1>"SI, NO"</formula1>
    </dataValidation>
    <dataValidation type="list" allowBlank="1" showInputMessage="1" showErrorMessage="1" errorTitle="SCISSIONE PAGAMENTI" error="Selezionare 'NO' se il documento non è soggeto alla Scissione Pagamenti" sqref="I22:I35">
      <formula1>"SI, NO"</formula1>
    </dataValidation>
    <dataValidation type="list" allowBlank="1" showInputMessage="1" showErrorMessage="1" errorTitle="SCISSIONE PAGAMENTI" error="Selezionare 'NO' se il documento non è soggeto alla Scissione Pagamenti" sqref="I23:I35">
      <formula1>"SI, NO"</formula1>
    </dataValidation>
    <dataValidation type="list" allowBlank="1" showInputMessage="1" showErrorMessage="1" errorTitle="SCISSIONE PAGAMENTI" error="Selezionare 'NO' se il documento non è soggeto alla Scissione Pagamenti" sqref="I24:I35">
      <formula1>"SI, NO"</formula1>
    </dataValidation>
    <dataValidation type="list" allowBlank="1" showInputMessage="1" showErrorMessage="1" errorTitle="SCISSIONE PAGAMENTI" error="Selezionare 'NO' se il documento non è soggeto alla Scissione Pagamenti" sqref="I25:I35">
      <formula1>"SI, NO"</formula1>
    </dataValidation>
    <dataValidation type="list" allowBlank="1" showInputMessage="1" showErrorMessage="1" errorTitle="SCISSIONE PAGAMENTI" error="Selezionare 'NO' se il documento non è soggeto alla Scissione Pagamenti" sqref="I26:I35">
      <formula1>"SI, NO"</formula1>
    </dataValidation>
    <dataValidation type="list" allowBlank="1" showInputMessage="1" showErrorMessage="1" errorTitle="SCISSIONE PAGAMENTI" error="Selezionare 'NO' se il documento non è soggeto alla Scissione Pagamenti" sqref="I27:I35">
      <formula1>"SI, NO"</formula1>
    </dataValidation>
    <dataValidation type="list" allowBlank="1" showInputMessage="1" showErrorMessage="1" errorTitle="SCISSIONE PAGAMENTI" error="Selezionare 'NO' se il documento non è soggeto alla Scissione Pagamenti" sqref="I28:I35">
      <formula1>"SI, NO"</formula1>
    </dataValidation>
    <dataValidation type="list" allowBlank="1" showInputMessage="1" showErrorMessage="1" errorTitle="SCISSIONE PAGAMENTI" error="Selezionare 'NO' se il documento non è soggeto alla Scissione Pagamenti" sqref="I29:I35">
      <formula1>"SI, NO"</formula1>
    </dataValidation>
    <dataValidation type="list" allowBlank="1" showInputMessage="1" showErrorMessage="1" errorTitle="SCISSIONE PAGAMENTI" error="Selezionare 'NO' se il documento non è soggeto alla Scissione Pagamenti" sqref="I30:I35">
      <formula1>"SI, NO"</formula1>
    </dataValidation>
    <dataValidation type="list" allowBlank="1" showInputMessage="1" showErrorMessage="1" errorTitle="SCISSIONE PAGAMENTI" error="Selezionare 'NO' se il documento non è soggeto alla Scissione Pagamenti" sqref="I31:I35">
      <formula1>"SI, NO"</formula1>
    </dataValidation>
    <dataValidation type="list" allowBlank="1" showInputMessage="1" showErrorMessage="1" errorTitle="SCISSIONE PAGAMENTI" error="Selezionare 'NO' se il documento non è soggeto alla Scissione Pagamenti" sqref="I32:I35">
      <formula1>"SI, NO"</formula1>
    </dataValidation>
    <dataValidation type="list" allowBlank="1" showInputMessage="1" showErrorMessage="1" errorTitle="SCISSIONE PAGAMENTI" error="Selezionare 'NO' se il documento non è soggeto alla Scissione Pagamenti" sqref="I33:I3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1"/>
    </row>
    <row r="2" s="97" customFormat="1" ht="15" customHeight="1"/>
    <row r="3" spans="1:17" s="90" customFormat="1" ht="22.5" customHeight="1">
      <c r="A3" s="298" t="s">
        <v>112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0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0"/>
    </row>
    <row r="5" spans="1:17" s="90" customFormat="1" ht="22.5" customHeight="1">
      <c r="A5" s="285" t="s">
        <v>111</v>
      </c>
      <c r="B5" s="285"/>
      <c r="C5" s="285"/>
      <c r="D5" s="285"/>
      <c r="E5" s="285"/>
      <c r="F5" s="285"/>
      <c r="G5" s="285"/>
      <c r="H5" s="285"/>
      <c r="I5" s="286"/>
      <c r="J5" s="205" t="s">
        <v>110</v>
      </c>
      <c r="K5" s="149"/>
      <c r="L5" s="149"/>
      <c r="M5" s="149"/>
      <c r="N5" s="149"/>
      <c r="O5" s="149"/>
      <c r="P5" s="204"/>
      <c r="Q5" s="150"/>
    </row>
    <row r="6" spans="3:16" s="90" customFormat="1" ht="22.5" customHeight="1">
      <c r="C6" s="293" t="s">
        <v>97</v>
      </c>
      <c r="D6" s="294"/>
      <c r="E6" s="294"/>
      <c r="F6" s="294"/>
      <c r="G6" s="295"/>
      <c r="H6" s="198">
        <v>0</v>
      </c>
      <c r="I6" s="202"/>
      <c r="J6" s="291" t="s">
        <v>97</v>
      </c>
      <c r="K6" s="291"/>
      <c r="L6" s="291"/>
      <c r="M6" s="291"/>
      <c r="N6" s="292"/>
      <c r="O6" s="203">
        <v>0</v>
      </c>
      <c r="P6" s="202"/>
    </row>
    <row r="7" spans="3:16" s="90" customFormat="1" ht="22.5" customHeight="1">
      <c r="C7" s="293" t="s">
        <v>95</v>
      </c>
      <c r="D7" s="294"/>
      <c r="E7" s="294"/>
      <c r="F7" s="294"/>
      <c r="G7" s="199"/>
      <c r="H7" s="198">
        <v>0</v>
      </c>
      <c r="I7" s="200"/>
      <c r="J7" s="289" t="s">
        <v>95</v>
      </c>
      <c r="K7" s="289"/>
      <c r="L7" s="289"/>
      <c r="M7" s="289"/>
      <c r="N7" s="290"/>
      <c r="O7" s="201">
        <v>0</v>
      </c>
      <c r="P7" s="200"/>
    </row>
    <row r="8" spans="3:16" s="90" customFormat="1" ht="22.5" customHeight="1">
      <c r="C8" s="293" t="s">
        <v>94</v>
      </c>
      <c r="D8" s="294"/>
      <c r="E8" s="294"/>
      <c r="F8" s="294"/>
      <c r="G8" s="199"/>
      <c r="H8" s="198">
        <f>H6-H7</f>
        <v>0</v>
      </c>
      <c r="I8" s="196"/>
      <c r="J8" s="287" t="s">
        <v>94</v>
      </c>
      <c r="K8" s="287"/>
      <c r="L8" s="287"/>
      <c r="M8" s="287"/>
      <c r="N8" s="288"/>
      <c r="O8" s="197">
        <v>0</v>
      </c>
      <c r="P8" s="196"/>
    </row>
    <row r="9" spans="3:16" s="90" customFormat="1" ht="15">
      <c r="C9" s="195"/>
      <c r="D9" s="195"/>
      <c r="E9" s="195"/>
      <c r="F9" s="195"/>
      <c r="G9" s="194"/>
      <c r="H9" s="193"/>
      <c r="I9" s="166"/>
      <c r="J9" s="169"/>
      <c r="K9" s="169"/>
      <c r="L9" s="169"/>
      <c r="M9" s="169"/>
      <c r="N9" s="169"/>
      <c r="O9" s="192"/>
      <c r="P9" s="191"/>
    </row>
    <row r="10" spans="1:16" s="90" customFormat="1" ht="16.5" customHeight="1">
      <c r="A10" s="300" t="s">
        <v>109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48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0" t="s">
        <v>108</v>
      </c>
      <c r="C12" s="104" t="s">
        <v>24</v>
      </c>
      <c r="D12" s="105" t="s">
        <v>25</v>
      </c>
      <c r="E12" s="189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8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Diego Alasia</cp:lastModifiedBy>
  <cp:lastPrinted>2015-01-23T09:39:52Z</cp:lastPrinted>
  <dcterms:created xsi:type="dcterms:W3CDTF">1996-11-05T10:16:36Z</dcterms:created>
  <dcterms:modified xsi:type="dcterms:W3CDTF">2024-02-01T08:33:41Z</dcterms:modified>
  <cp:category/>
  <cp:version/>
  <cp:contentType/>
  <cp:contentStatus/>
</cp:coreProperties>
</file>